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SERVATION\Nature Reserves\All Reserves\Stats\"/>
    </mc:Choice>
  </mc:AlternateContent>
  <xr:revisionPtr revIDLastSave="0" documentId="13_ncr:1_{539A83D2-9B04-4419-9622-9E2E2BD4ED7F}" xr6:coauthVersionLast="47" xr6:coauthVersionMax="47" xr10:uidLastSave="{00000000-0000-0000-0000-000000000000}"/>
  <bookViews>
    <workbookView xWindow="-120" yWindow="-120" windowWidth="29040" windowHeight="15840" xr2:uid="{37AD1591-B324-C34E-B231-418BF0FE86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B45" i="1"/>
  <c r="D45" i="1" s="1"/>
  <c r="C29" i="1"/>
  <c r="B49" i="1"/>
  <c r="C33" i="1"/>
  <c r="C9" i="1"/>
  <c r="C4" i="1"/>
  <c r="D47" i="1"/>
  <c r="C35" i="1"/>
  <c r="C32" i="1"/>
  <c r="C31" i="1"/>
  <c r="C30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8" i="1"/>
  <c r="C7" i="1"/>
  <c r="C6" i="1"/>
  <c r="C5" i="1"/>
  <c r="C3" i="1"/>
  <c r="B51" i="1" l="1"/>
  <c r="D43" i="1"/>
</calcChain>
</file>

<file path=xl/sharedStrings.xml><?xml version="1.0" encoding="utf-8"?>
<sst xmlns="http://schemas.openxmlformats.org/spreadsheetml/2006/main" count="62" uniqueCount="57">
  <si>
    <t>Aust</t>
  </si>
  <si>
    <t>Hectares</t>
  </si>
  <si>
    <t>Ballachrink</t>
  </si>
  <si>
    <t>Ballachurry</t>
  </si>
  <si>
    <t xml:space="preserve">Close Sartfield </t>
  </si>
  <si>
    <t>Close Umpson</t>
  </si>
  <si>
    <t>Cooildarry</t>
  </si>
  <si>
    <t>Cronk y Bing</t>
  </si>
  <si>
    <t>Curragh Feeagh</t>
  </si>
  <si>
    <t>Dalby Mountain Fields</t>
  </si>
  <si>
    <t>Dobbie's Meadow</t>
  </si>
  <si>
    <t>Earystane</t>
  </si>
  <si>
    <t>Fell's Field</t>
  </si>
  <si>
    <t>Glen Dhoo</t>
  </si>
  <si>
    <t>Goshen</t>
  </si>
  <si>
    <t>Lough Cranstal</t>
  </si>
  <si>
    <t>Miss Guyler's Meadow</t>
  </si>
  <si>
    <t>Date 1</t>
  </si>
  <si>
    <t>Date 2</t>
  </si>
  <si>
    <t>Date 3</t>
  </si>
  <si>
    <t>Breagle Glen &amp; Cronk Aash</t>
  </si>
  <si>
    <t>ha</t>
  </si>
  <si>
    <t>%</t>
  </si>
  <si>
    <t>Acres</t>
  </si>
  <si>
    <t>ac</t>
  </si>
  <si>
    <t>IOM total terrestrial area</t>
  </si>
  <si>
    <t>Acquisition/Commencement</t>
  </si>
  <si>
    <t>Notes:</t>
  </si>
  <si>
    <t>3 - co-managed under contract for Manx National Heritage</t>
  </si>
  <si>
    <t>Date 4</t>
  </si>
  <si>
    <t>Creg y Cowin</t>
  </si>
  <si>
    <t>Close e Quayle</t>
  </si>
  <si>
    <t>Lough Gat e Whing</t>
  </si>
  <si>
    <t>Mullen e Cloie</t>
  </si>
  <si>
    <t>Glion Darragh</t>
  </si>
  <si>
    <t>MWT MANAGED AREA as % of IOM (excl CALF)</t>
  </si>
  <si>
    <t xml:space="preserve">MWT MANAGED AREA as % of IOM (incl CALF) </t>
  </si>
  <si>
    <t>TOTAL MWT MANAGED AREA (excl. CALF)</t>
  </si>
  <si>
    <t>TOTAL MWT MANAGED AREA (incl. CALF)</t>
  </si>
  <si>
    <t>Area - note 4</t>
  </si>
  <si>
    <t xml:space="preserve">Hairpin Woodland Park (MWT and DEFA - note 1) </t>
  </si>
  <si>
    <t xml:space="preserve">Moaney &amp; Crawyn's Meadows (Plantlife - note 2) </t>
  </si>
  <si>
    <t>Calf of Man (MNH - note 3)</t>
  </si>
  <si>
    <t>Dalby Mountain</t>
  </si>
  <si>
    <t>Barnell Reservoir</t>
  </si>
  <si>
    <t>Billown</t>
  </si>
  <si>
    <t>Ballamooar Meadow</t>
  </si>
  <si>
    <t>Curragh Kiondroghad (Onchan Community Wetlands)</t>
  </si>
  <si>
    <t>Nature Reserve Name (and co-owner details)</t>
  </si>
  <si>
    <t>2 - managed under lease for UK charity Plantlife</t>
  </si>
  <si>
    <t>The Keyllagh</t>
  </si>
  <si>
    <t>Ballacojeen Curragh</t>
  </si>
  <si>
    <t>Correct as of 03.12.2024</t>
  </si>
  <si>
    <t>2024a</t>
  </si>
  <si>
    <t>2024b</t>
  </si>
  <si>
    <t>4 - area measurments from ArcGIS via Island Environment app</t>
  </si>
  <si>
    <t>1 - part MWT-owned, part-DEFA owned managed under 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</si>
</sst>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2" fontId="0" fillId="0" borderId="0" xfId="0" applyNumberFormat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8" xfId="0" applyNumberFormat="1" applyBorder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7" xfId="0" applyNumberFormat="1" applyBorder="1"/>
    <xf numFmtId="0" fontId="1" fillId="0" borderId="10" xfId="0" applyFont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1" fillId="0" borderId="1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9E969-7557-DC40-9C98-5A784FFE8659}">
  <dimension ref="A1:G51"/>
  <sheetViews>
    <sheetView tabSelected="1" workbookViewId="0">
      <pane ySplit="2" topLeftCell="A3" activePane="bottomLeft" state="frozen"/>
      <selection pane="bottomLeft" activeCell="K20" sqref="K20"/>
    </sheetView>
  </sheetViews>
  <sheetFormatPr defaultColWidth="11" defaultRowHeight="15.75" x14ac:dyDescent="0.25"/>
  <cols>
    <col min="1" max="1" width="51.125" customWidth="1"/>
    <col min="2" max="3" width="11" style="2"/>
    <col min="8" max="8" width="3.125" customWidth="1"/>
  </cols>
  <sheetData>
    <row r="1" spans="1:7" ht="16.5" thickBot="1" x14ac:dyDescent="0.3">
      <c r="A1" s="38" t="s">
        <v>52</v>
      </c>
      <c r="B1" s="40" t="s">
        <v>39</v>
      </c>
      <c r="C1" s="41"/>
      <c r="D1" s="42" t="s">
        <v>26</v>
      </c>
      <c r="E1" s="43"/>
      <c r="F1" s="43"/>
      <c r="G1" s="44"/>
    </row>
    <row r="2" spans="1:7" ht="16.5" thickBot="1" x14ac:dyDescent="0.3">
      <c r="A2" s="34" t="s">
        <v>48</v>
      </c>
      <c r="B2" s="30" t="s">
        <v>1</v>
      </c>
      <c r="C2" s="22" t="s">
        <v>23</v>
      </c>
      <c r="D2" s="21" t="s">
        <v>17</v>
      </c>
      <c r="E2" s="23" t="s">
        <v>18</v>
      </c>
      <c r="F2" s="23" t="s">
        <v>19</v>
      </c>
      <c r="G2" s="24" t="s">
        <v>29</v>
      </c>
    </row>
    <row r="3" spans="1:7" x14ac:dyDescent="0.25">
      <c r="A3" s="35" t="s">
        <v>34</v>
      </c>
      <c r="B3" s="31">
        <v>70.62</v>
      </c>
      <c r="C3" s="25">
        <f>B3*2.4710538</f>
        <v>174.50581935600002</v>
      </c>
      <c r="D3" s="28">
        <v>2024</v>
      </c>
      <c r="E3" s="17"/>
      <c r="F3" s="17"/>
      <c r="G3" s="18"/>
    </row>
    <row r="4" spans="1:7" x14ac:dyDescent="0.25">
      <c r="A4" s="36" t="s">
        <v>43</v>
      </c>
      <c r="B4" s="32">
        <v>45.24</v>
      </c>
      <c r="C4" s="26">
        <f>B4*2.4710538</f>
        <v>111.79047391200001</v>
      </c>
      <c r="D4" s="29">
        <v>1995</v>
      </c>
      <c r="E4" s="1">
        <v>2024</v>
      </c>
      <c r="F4" s="1"/>
      <c r="G4" s="3"/>
    </row>
    <row r="5" spans="1:7" x14ac:dyDescent="0.25">
      <c r="A5" s="36" t="s">
        <v>30</v>
      </c>
      <c r="B5" s="32">
        <v>43.25</v>
      </c>
      <c r="C5" s="26">
        <f t="shared" ref="C5:C30" si="0">B5*2.4710538</f>
        <v>106.87307685</v>
      </c>
      <c r="D5" s="29">
        <v>2023</v>
      </c>
      <c r="E5" s="1"/>
      <c r="F5" s="1"/>
      <c r="G5" s="3"/>
    </row>
    <row r="6" spans="1:7" x14ac:dyDescent="0.25">
      <c r="A6" s="36" t="s">
        <v>40</v>
      </c>
      <c r="B6" s="32">
        <v>25.54</v>
      </c>
      <c r="C6" s="26">
        <f t="shared" si="0"/>
        <v>63.110714051999999</v>
      </c>
      <c r="D6" s="29">
        <v>2019</v>
      </c>
      <c r="E6" s="1">
        <v>2022</v>
      </c>
      <c r="F6" s="1" t="s">
        <v>53</v>
      </c>
      <c r="G6" s="3" t="s">
        <v>54</v>
      </c>
    </row>
    <row r="7" spans="1:7" x14ac:dyDescent="0.25">
      <c r="A7" s="36" t="s">
        <v>14</v>
      </c>
      <c r="B7" s="32">
        <v>18.920000000000002</v>
      </c>
      <c r="C7" s="26">
        <f t="shared" si="0"/>
        <v>46.752337896</v>
      </c>
      <c r="D7" s="29">
        <v>1995</v>
      </c>
      <c r="E7" s="1">
        <v>1998</v>
      </c>
      <c r="F7" s="1">
        <v>2008</v>
      </c>
      <c r="G7" s="3">
        <v>2023</v>
      </c>
    </row>
    <row r="8" spans="1:7" x14ac:dyDescent="0.25">
      <c r="A8" s="36" t="s">
        <v>4</v>
      </c>
      <c r="B8" s="32">
        <v>12.34</v>
      </c>
      <c r="C8" s="26">
        <f t="shared" si="0"/>
        <v>30.492803891999998</v>
      </c>
      <c r="D8" s="29">
        <v>1987</v>
      </c>
      <c r="E8" s="1"/>
      <c r="F8" s="1"/>
      <c r="G8" s="3"/>
    </row>
    <row r="9" spans="1:7" x14ac:dyDescent="0.25">
      <c r="A9" s="36" t="s">
        <v>50</v>
      </c>
      <c r="B9" s="32">
        <v>10.44</v>
      </c>
      <c r="C9" s="26">
        <f t="shared" si="0"/>
        <v>25.797801671999999</v>
      </c>
      <c r="D9" s="29">
        <v>2024</v>
      </c>
      <c r="E9" s="1"/>
      <c r="F9" s="1"/>
      <c r="G9" s="3"/>
    </row>
    <row r="10" spans="1:7" x14ac:dyDescent="0.25">
      <c r="A10" s="36" t="s">
        <v>2</v>
      </c>
      <c r="B10" s="32">
        <v>10.08</v>
      </c>
      <c r="C10" s="26">
        <f t="shared" si="0"/>
        <v>24.908222303999999</v>
      </c>
      <c r="D10" s="29">
        <v>2011</v>
      </c>
      <c r="E10" s="1"/>
      <c r="F10" s="1"/>
      <c r="G10" s="3"/>
    </row>
    <row r="11" spans="1:7" x14ac:dyDescent="0.25">
      <c r="A11" s="36" t="s">
        <v>13</v>
      </c>
      <c r="B11" s="32">
        <v>9.6199999999999992</v>
      </c>
      <c r="C11" s="26">
        <f t="shared" si="0"/>
        <v>23.771537555999998</v>
      </c>
      <c r="D11" s="29">
        <v>1995</v>
      </c>
      <c r="E11" s="1"/>
      <c r="F11" s="1"/>
      <c r="G11" s="3"/>
    </row>
    <row r="12" spans="1:7" x14ac:dyDescent="0.25">
      <c r="A12" s="36" t="s">
        <v>7</v>
      </c>
      <c r="B12" s="32">
        <v>7.23</v>
      </c>
      <c r="C12" s="26">
        <f t="shared" si="0"/>
        <v>17.865718974</v>
      </c>
      <c r="D12" s="29">
        <v>1989</v>
      </c>
      <c r="E12" s="1"/>
      <c r="F12" s="1"/>
      <c r="G12" s="3"/>
    </row>
    <row r="13" spans="1:7" x14ac:dyDescent="0.25">
      <c r="A13" s="36" t="s">
        <v>15</v>
      </c>
      <c r="B13" s="32">
        <v>6.69</v>
      </c>
      <c r="C13" s="26">
        <f t="shared" si="0"/>
        <v>16.531349922</v>
      </c>
      <c r="D13" s="29">
        <v>1989</v>
      </c>
      <c r="E13" s="1">
        <v>2022</v>
      </c>
      <c r="F13" s="1"/>
      <c r="G13" s="3"/>
    </row>
    <row r="14" spans="1:7" x14ac:dyDescent="0.25">
      <c r="A14" s="36" t="s">
        <v>6</v>
      </c>
      <c r="B14" s="32">
        <v>5.23</v>
      </c>
      <c r="C14" s="26">
        <f t="shared" si="0"/>
        <v>12.923611374</v>
      </c>
      <c r="D14" s="29">
        <v>1976</v>
      </c>
      <c r="E14" s="1">
        <v>1979</v>
      </c>
      <c r="F14" s="1"/>
      <c r="G14" s="3"/>
    </row>
    <row r="15" spans="1:7" x14ac:dyDescent="0.25">
      <c r="A15" s="36" t="s">
        <v>9</v>
      </c>
      <c r="B15" s="32">
        <v>4.26</v>
      </c>
      <c r="C15" s="26">
        <f t="shared" si="0"/>
        <v>10.526689187999999</v>
      </c>
      <c r="D15" s="29">
        <v>1995</v>
      </c>
      <c r="E15" s="1"/>
      <c r="F15" s="1"/>
      <c r="G15" s="3"/>
    </row>
    <row r="16" spans="1:7" x14ac:dyDescent="0.25">
      <c r="A16" s="36" t="s">
        <v>0</v>
      </c>
      <c r="B16" s="32">
        <v>4.2</v>
      </c>
      <c r="C16" s="26">
        <f t="shared" si="0"/>
        <v>10.37842596</v>
      </c>
      <c r="D16" s="29">
        <v>2016</v>
      </c>
      <c r="E16" s="1"/>
      <c r="F16" s="1"/>
      <c r="G16" s="3"/>
    </row>
    <row r="17" spans="1:7" x14ac:dyDescent="0.25">
      <c r="A17" s="36" t="s">
        <v>10</v>
      </c>
      <c r="B17" s="32">
        <v>4.08</v>
      </c>
      <c r="C17" s="26">
        <f t="shared" si="0"/>
        <v>10.081899504000001</v>
      </c>
      <c r="D17" s="29">
        <v>2013</v>
      </c>
      <c r="E17" s="1"/>
      <c r="F17" s="1"/>
      <c r="G17" s="3"/>
    </row>
    <row r="18" spans="1:7" x14ac:dyDescent="0.25">
      <c r="A18" s="36" t="s">
        <v>31</v>
      </c>
      <c r="B18" s="32">
        <v>3.98</v>
      </c>
      <c r="C18" s="26">
        <f t="shared" si="0"/>
        <v>9.8347941240000001</v>
      </c>
      <c r="D18" s="29">
        <v>1994</v>
      </c>
      <c r="E18" s="1">
        <v>2003</v>
      </c>
      <c r="F18" s="1"/>
      <c r="G18" s="3"/>
    </row>
    <row r="19" spans="1:7" x14ac:dyDescent="0.25">
      <c r="A19" s="36" t="s">
        <v>8</v>
      </c>
      <c r="B19" s="32">
        <v>2.4</v>
      </c>
      <c r="C19" s="26">
        <f t="shared" si="0"/>
        <v>5.9305291200000001</v>
      </c>
      <c r="D19" s="29">
        <v>1986</v>
      </c>
      <c r="E19" s="1"/>
      <c r="F19" s="1"/>
      <c r="G19" s="3"/>
    </row>
    <row r="20" spans="1:7" x14ac:dyDescent="0.25">
      <c r="A20" s="36" t="s">
        <v>32</v>
      </c>
      <c r="B20" s="32">
        <v>1.75</v>
      </c>
      <c r="C20" s="26">
        <f t="shared" si="0"/>
        <v>4.3243441499999999</v>
      </c>
      <c r="D20" s="29">
        <v>2016</v>
      </c>
      <c r="E20" s="1"/>
      <c r="F20" s="1"/>
      <c r="G20" s="3"/>
    </row>
    <row r="21" spans="1:7" x14ac:dyDescent="0.25">
      <c r="A21" s="36" t="s">
        <v>3</v>
      </c>
      <c r="B21" s="32">
        <v>1.67</v>
      </c>
      <c r="C21" s="26">
        <f t="shared" si="0"/>
        <v>4.1266598459999999</v>
      </c>
      <c r="D21" s="29">
        <v>2016</v>
      </c>
      <c r="E21" s="1"/>
      <c r="F21" s="1"/>
      <c r="G21" s="3"/>
    </row>
    <row r="22" spans="1:7" x14ac:dyDescent="0.25">
      <c r="A22" s="36" t="s">
        <v>45</v>
      </c>
      <c r="B22" s="32">
        <v>1.66</v>
      </c>
      <c r="C22" s="26">
        <f t="shared" si="0"/>
        <v>4.101949308</v>
      </c>
      <c r="D22" s="29">
        <v>2023</v>
      </c>
      <c r="E22" s="1"/>
      <c r="F22" s="1"/>
      <c r="G22" s="3"/>
    </row>
    <row r="23" spans="1:7" x14ac:dyDescent="0.25">
      <c r="A23" s="36" t="s">
        <v>44</v>
      </c>
      <c r="B23" s="32">
        <v>1.57</v>
      </c>
      <c r="C23" s="26">
        <f t="shared" si="0"/>
        <v>3.8795544660000001</v>
      </c>
      <c r="D23" s="29">
        <v>1974</v>
      </c>
      <c r="E23" s="1">
        <v>1984</v>
      </c>
      <c r="F23" s="1"/>
      <c r="G23" s="3"/>
    </row>
    <row r="24" spans="1:7" x14ac:dyDescent="0.25">
      <c r="A24" s="36" t="s">
        <v>16</v>
      </c>
      <c r="B24" s="32">
        <v>1.22</v>
      </c>
      <c r="C24" s="26">
        <f t="shared" si="0"/>
        <v>3.0146856359999998</v>
      </c>
      <c r="D24" s="29">
        <v>1989</v>
      </c>
      <c r="E24" s="1"/>
      <c r="F24" s="1"/>
      <c r="G24" s="3"/>
    </row>
    <row r="25" spans="1:7" x14ac:dyDescent="0.25">
      <c r="A25" s="36" t="s">
        <v>12</v>
      </c>
      <c r="B25" s="32">
        <v>1.1599999999999999</v>
      </c>
      <c r="C25" s="26">
        <f t="shared" si="0"/>
        <v>2.8664224079999996</v>
      </c>
      <c r="D25" s="29">
        <v>1998</v>
      </c>
      <c r="E25" s="1"/>
      <c r="F25" s="1"/>
      <c r="G25" s="3"/>
    </row>
    <row r="26" spans="1:7" x14ac:dyDescent="0.25">
      <c r="A26" s="36" t="s">
        <v>33</v>
      </c>
      <c r="B26" s="32">
        <v>1.1399999999999999</v>
      </c>
      <c r="C26" s="26">
        <f t="shared" si="0"/>
        <v>2.8170013319999998</v>
      </c>
      <c r="D26" s="29">
        <v>2008</v>
      </c>
      <c r="E26" s="1"/>
      <c r="F26" s="1"/>
      <c r="G26" s="3"/>
    </row>
    <row r="27" spans="1:7" x14ac:dyDescent="0.25">
      <c r="A27" s="36" t="s">
        <v>41</v>
      </c>
      <c r="B27" s="32">
        <v>0.96</v>
      </c>
      <c r="C27" s="26">
        <f t="shared" si="0"/>
        <v>2.372211648</v>
      </c>
      <c r="D27" s="29">
        <v>1995</v>
      </c>
      <c r="E27" s="1"/>
      <c r="F27" s="1"/>
      <c r="G27" s="3"/>
    </row>
    <row r="28" spans="1:7" x14ac:dyDescent="0.25">
      <c r="A28" s="36" t="s">
        <v>20</v>
      </c>
      <c r="B28" s="32">
        <v>0.85</v>
      </c>
      <c r="C28" s="26">
        <f t="shared" si="0"/>
        <v>2.1003957299999998</v>
      </c>
      <c r="D28" s="29">
        <v>1988</v>
      </c>
      <c r="E28" s="1">
        <v>1991</v>
      </c>
      <c r="F28" s="1">
        <v>2010</v>
      </c>
      <c r="G28" s="3"/>
    </row>
    <row r="29" spans="1:7" x14ac:dyDescent="0.25">
      <c r="A29" s="36" t="s">
        <v>5</v>
      </c>
      <c r="B29" s="32">
        <v>0.79</v>
      </c>
      <c r="C29" s="26">
        <f t="shared" ref="C29" si="1">B29*2.4710538</f>
        <v>1.952132502</v>
      </c>
      <c r="D29" s="29">
        <v>1995</v>
      </c>
      <c r="E29" s="1"/>
      <c r="F29" s="1"/>
      <c r="G29" s="3"/>
    </row>
    <row r="30" spans="1:7" x14ac:dyDescent="0.25">
      <c r="A30" s="36" t="s">
        <v>11</v>
      </c>
      <c r="B30" s="32">
        <v>0.66</v>
      </c>
      <c r="C30" s="26">
        <f t="shared" si="0"/>
        <v>1.630895508</v>
      </c>
      <c r="D30" s="29">
        <v>1998</v>
      </c>
      <c r="E30" s="1"/>
      <c r="F30" s="1"/>
      <c r="G30" s="3"/>
    </row>
    <row r="31" spans="1:7" x14ac:dyDescent="0.25">
      <c r="A31" s="36" t="s">
        <v>47</v>
      </c>
      <c r="B31" s="32">
        <v>0.53</v>
      </c>
      <c r="C31" s="26">
        <f>B31*2.4710538</f>
        <v>1.3096585140000001</v>
      </c>
      <c r="D31" s="29">
        <v>1988</v>
      </c>
      <c r="E31" s="1">
        <v>1990</v>
      </c>
      <c r="F31" s="1"/>
      <c r="G31" s="3"/>
    </row>
    <row r="32" spans="1:7" x14ac:dyDescent="0.25">
      <c r="A32" s="36" t="s">
        <v>46</v>
      </c>
      <c r="B32" s="32">
        <v>0.39</v>
      </c>
      <c r="C32" s="26">
        <f t="shared" ref="C32:C33" si="2">B32*2.4710538</f>
        <v>0.96371098200000005</v>
      </c>
      <c r="D32" s="29">
        <v>1994</v>
      </c>
      <c r="E32" s="1"/>
      <c r="F32" s="1"/>
      <c r="G32" s="3"/>
    </row>
    <row r="33" spans="1:7" ht="16.5" thickBot="1" x14ac:dyDescent="0.3">
      <c r="A33" s="37" t="s">
        <v>51</v>
      </c>
      <c r="B33" s="33">
        <v>0.28999999999999998</v>
      </c>
      <c r="C33" s="27">
        <f t="shared" si="2"/>
        <v>0.7166056019999999</v>
      </c>
      <c r="D33" s="39">
        <v>2024</v>
      </c>
      <c r="E33" s="4"/>
      <c r="F33" s="4"/>
      <c r="G33" s="5"/>
    </row>
    <row r="34" spans="1:7" ht="16.5" thickBot="1" x14ac:dyDescent="0.3">
      <c r="B34" s="15"/>
      <c r="C34" s="20"/>
    </row>
    <row r="35" spans="1:7" ht="16.5" thickBot="1" x14ac:dyDescent="0.3">
      <c r="A35" s="11" t="s">
        <v>42</v>
      </c>
      <c r="B35" s="19">
        <v>262.33999999999997</v>
      </c>
      <c r="C35" s="16">
        <f>B35*2.4710538</f>
        <v>648.2562538919999</v>
      </c>
      <c r="D35" s="14">
        <v>2005</v>
      </c>
      <c r="E35" s="12"/>
      <c r="F35" s="12"/>
      <c r="G35" s="13"/>
    </row>
    <row r="37" spans="1:7" x14ac:dyDescent="0.25">
      <c r="A37" t="s">
        <v>27</v>
      </c>
    </row>
    <row r="38" spans="1:7" x14ac:dyDescent="0.25">
      <c r="A38" t="s">
        <v>56</v>
      </c>
    </row>
    <row r="39" spans="1:7" x14ac:dyDescent="0.25">
      <c r="A39" t="s">
        <v>49</v>
      </c>
    </row>
    <row r="40" spans="1:7" x14ac:dyDescent="0.25">
      <c r="A40" t="s">
        <v>28</v>
      </c>
    </row>
    <row r="41" spans="1:7" x14ac:dyDescent="0.25">
      <c r="A41" t="s">
        <v>55</v>
      </c>
    </row>
    <row r="42" spans="1:7" ht="16.5" thickBot="1" x14ac:dyDescent="0.3"/>
    <row r="43" spans="1:7" ht="16.5" thickBot="1" x14ac:dyDescent="0.3">
      <c r="A43" s="10" t="s">
        <v>37</v>
      </c>
      <c r="B43" s="6">
        <f>SUM(B3:B33)</f>
        <v>298.7600000000001</v>
      </c>
      <c r="C43" s="8" t="s">
        <v>21</v>
      </c>
      <c r="D43" s="9">
        <f>B43*2.4710538</f>
        <v>738.25203328800023</v>
      </c>
      <c r="E43" s="7" t="s">
        <v>24</v>
      </c>
    </row>
    <row r="44" spans="1:7" ht="16.5" thickBot="1" x14ac:dyDescent="0.3"/>
    <row r="45" spans="1:7" ht="16.5" thickBot="1" x14ac:dyDescent="0.3">
      <c r="A45" s="10" t="s">
        <v>38</v>
      </c>
      <c r="B45" s="6">
        <f>SUM(B3:B35)</f>
        <v>561.10000000000014</v>
      </c>
      <c r="C45" s="8" t="s">
        <v>21</v>
      </c>
      <c r="D45" s="9">
        <f>B45*2.4710538</f>
        <v>1386.5082871800003</v>
      </c>
      <c r="E45" s="7" t="s">
        <v>24</v>
      </c>
    </row>
    <row r="46" spans="1:7" ht="16.5" thickBot="1" x14ac:dyDescent="0.3"/>
    <row r="47" spans="1:7" ht="16.5" thickBot="1" x14ac:dyDescent="0.3">
      <c r="A47" s="10" t="s">
        <v>25</v>
      </c>
      <c r="B47" s="6">
        <v>57197.87</v>
      </c>
      <c r="C47" s="8" t="s">
        <v>21</v>
      </c>
      <c r="D47" s="9">
        <f>B47*2.4710538</f>
        <v>141339.01401540599</v>
      </c>
      <c r="E47" s="7" t="s">
        <v>24</v>
      </c>
    </row>
    <row r="48" spans="1:7" ht="16.5" thickBot="1" x14ac:dyDescent="0.3"/>
    <row r="49" spans="1:3" ht="16.5" thickBot="1" x14ac:dyDescent="0.3">
      <c r="A49" s="10" t="s">
        <v>35</v>
      </c>
      <c r="B49" s="6">
        <f>B43/B47%</f>
        <v>0.52232714260163904</v>
      </c>
      <c r="C49" s="7" t="s">
        <v>22</v>
      </c>
    </row>
    <row r="50" spans="1:3" ht="16.5" thickBot="1" x14ac:dyDescent="0.3"/>
    <row r="51" spans="1:3" ht="16.5" thickBot="1" x14ac:dyDescent="0.3">
      <c r="A51" s="10" t="s">
        <v>36</v>
      </c>
      <c r="B51" s="6">
        <f>B45/B47%</f>
        <v>0.98098058546585765</v>
      </c>
      <c r="C51" s="7" t="s">
        <v>22</v>
      </c>
    </row>
  </sheetData>
  <sortState xmlns:xlrd2="http://schemas.microsoft.com/office/spreadsheetml/2017/richdata2" ref="A5:F37">
    <sortCondition descending="1" ref="B2:B37"/>
  </sortState>
  <mergeCells count="2">
    <mergeCell ref="B1:C1"/>
    <mergeCell ref="D1:G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David Bellamy</cp:lastModifiedBy>
  <dcterms:created xsi:type="dcterms:W3CDTF">2023-05-12T21:17:21Z</dcterms:created>
  <dcterms:modified xsi:type="dcterms:W3CDTF">2024-12-18T10:54:47Z</dcterms:modified>
</cp:coreProperties>
</file>